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6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</externalReferences>
  <definedNames>
    <definedName name="_xlnm.Print_Area" localSheetId="9">'з початку року'!$A$1:$Q$45</definedName>
  </definedNames>
  <calcPr fullCalcOnLoad="1"/>
</workbook>
</file>

<file path=xl/sharedStrings.xml><?xml version="1.0" encoding="utf-8"?>
<sst xmlns="http://schemas.openxmlformats.org/spreadsheetml/2006/main" count="339" uniqueCount="111">
  <si>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</si>
  <si>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</si>
  <si>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</si>
  <si>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</si>
  <si>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</si>
  <si>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</si>
  <si>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</si>
  <si>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</si>
  <si>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</si>
  <si>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</si>
  <si>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</si>
  <si>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</si>
  <si>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</si>
  <si>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</si>
  <si>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</si>
  <si>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</si>
  <si>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</si>
  <si>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</si>
  <si>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</si>
  <si>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</si>
  <si>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</si>
  <si>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</si>
  <si>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</si>
  <si>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</si>
  <si>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</si>
  <si>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</si>
  <si>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</si>
  <si>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</si>
  <si>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</si>
  <si>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</si>
  <si>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</si>
  <si>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</si>
  <si>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</si>
  <si>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</si>
  <si>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</si>
  <si>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</si>
  <si>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</si>
  <si>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</si>
  <si>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</si>
  <si>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</si>
  <si>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</si>
  <si>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</si>
  <si>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</si>
  <si>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</si>
  <si>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</si>
  <si>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</si>
  <si>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</si>
  <si>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</si>
  <si>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</si>
  <si>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</si>
  <si>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</si>
  <si>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</si>
  <si>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</si>
  <si>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</si>
  <si>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</si>
  <si>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</si>
  <si>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</si>
  <si>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</si>
  <si>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</si>
  <si>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</si>
  <si>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</si>
  <si>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</si>
  <si>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</si>
  <si>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</si>
  <si>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</si>
  <si>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</si>
  <si>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</si>
  <si>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</si>
  <si>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</si>
  <si>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</si>
  <si>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</si>
  <si>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</si>
  <si>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</si>
  <si>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</si>
  <si>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</si>
  <si>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</si>
  <si>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</si>
  <si>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</si>
  <si>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</si>
  <si>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</si>
  <si>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</si>
  <si>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</si>
  <si>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</si>
  <si>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</si>
  <si>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</si>
  <si>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</si>
  <si>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</si>
  <si>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</si>
  <si>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</si>
  <si>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</si>
  <si>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</si>
  <si>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</si>
  <si>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</si>
  <si>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</si>
  <si>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</si>
  <si>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</si>
  <si>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</si>
  <si>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</si>
  <si>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</si>
  <si>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</si>
  <si>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</si>
  <si>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</si>
  <si>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</si>
  <si>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</si>
  <si>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</si>
  <si>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план на січень-вересень  2014р.</t>
  </si>
  <si>
    <t>станом на 17.09.2014 р.</t>
  </si>
  <si>
    <r>
      <t xml:space="preserve">станом на 17.09.2014р.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</si>
  <si>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17.09.2014р.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</si>
  <si>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17.09.2014</t>
    </r>
    <r>
      <rPr>
        <sz val="10"/>
        <rFont val="Times New Roman"/>
        <family val="1"/>
      </rPr>
      <t xml:space="preserve"> (тис.грн.)</t>
    </r>
  </si>
  <si>
    <t>Зміни до розпису станом на 17.09.2014р.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</si>
</sst>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7" xfId="0" applyFont="1" applyBorder="1" applyAlignment="1">
      <alignment horizont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5951794"/>
        <c:axId val="9348419"/>
      </c:lineChart>
      <c:catAx>
        <c:axId val="159517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48419"/>
        <c:crosses val="autoZero"/>
        <c:auto val="0"/>
        <c:lblOffset val="100"/>
        <c:tickLblSkip val="1"/>
        <c:noMultiLvlLbl val="0"/>
      </c:catAx>
      <c:valAx>
        <c:axId val="9348419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951794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17.09.2014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січень-вересень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3116332"/>
        <c:axId val="28046989"/>
      </c:bar3DChart>
      <c:catAx>
        <c:axId val="311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8046989"/>
        <c:crosses val="autoZero"/>
        <c:auto val="1"/>
        <c:lblOffset val="100"/>
        <c:tickLblSkip val="1"/>
        <c:noMultiLvlLbl val="0"/>
      </c:catAx>
      <c:valAx>
        <c:axId val="28046989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6332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1096310"/>
        <c:axId val="57213607"/>
      </c:barChart>
      <c:catAx>
        <c:axId val="5109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213607"/>
        <c:crosses val="autoZero"/>
        <c:auto val="1"/>
        <c:lblOffset val="100"/>
        <c:tickLblSkip val="1"/>
        <c:noMultiLvlLbl val="0"/>
      </c:catAx>
      <c:valAx>
        <c:axId val="572136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96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45160416"/>
        <c:axId val="3790561"/>
      </c:barChart>
      <c:catAx>
        <c:axId val="45160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90561"/>
        <c:crosses val="autoZero"/>
        <c:auto val="1"/>
        <c:lblOffset val="100"/>
        <c:tickLblSkip val="1"/>
        <c:noMultiLvlLbl val="0"/>
      </c:catAx>
      <c:valAx>
        <c:axId val="3790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60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34115050"/>
        <c:axId val="38599995"/>
      </c:barChart>
      <c:catAx>
        <c:axId val="3411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99995"/>
        <c:crosses val="autoZero"/>
        <c:auto val="1"/>
        <c:lblOffset val="100"/>
        <c:tickLblSkip val="1"/>
        <c:noMultiLvlLbl val="0"/>
      </c:catAx>
      <c:valAx>
        <c:axId val="385999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15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7026908"/>
        <c:axId val="19024445"/>
      </c:lineChart>
      <c:catAx>
        <c:axId val="170269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24445"/>
        <c:crosses val="autoZero"/>
        <c:auto val="0"/>
        <c:lblOffset val="100"/>
        <c:tickLblSkip val="1"/>
        <c:noMultiLvlLbl val="0"/>
      </c:catAx>
      <c:valAx>
        <c:axId val="1902444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02690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7002278"/>
        <c:axId val="64585047"/>
      </c:lineChart>
      <c:catAx>
        <c:axId val="370022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85047"/>
        <c:crosses val="autoZero"/>
        <c:auto val="0"/>
        <c:lblOffset val="100"/>
        <c:tickLblSkip val="1"/>
        <c:noMultiLvlLbl val="0"/>
      </c:catAx>
      <c:valAx>
        <c:axId val="6458504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00227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4394512"/>
        <c:axId val="64006289"/>
      </c:lineChart>
      <c:catAx>
        <c:axId val="443945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06289"/>
        <c:crosses val="autoZero"/>
        <c:auto val="0"/>
        <c:lblOffset val="100"/>
        <c:tickLblSkip val="1"/>
        <c:noMultiLvlLbl val="0"/>
      </c:catAx>
      <c:valAx>
        <c:axId val="6400628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39451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9185690"/>
        <c:axId val="17126891"/>
      </c:lineChart>
      <c:catAx>
        <c:axId val="391856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26891"/>
        <c:crosses val="autoZero"/>
        <c:auto val="0"/>
        <c:lblOffset val="100"/>
        <c:tickLblSkip val="1"/>
        <c:noMultiLvlLbl val="0"/>
      </c:catAx>
      <c:valAx>
        <c:axId val="1712689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18569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19924292"/>
        <c:axId val="45100901"/>
      </c:lineChart>
      <c:catAx>
        <c:axId val="199242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00901"/>
        <c:crosses val="autoZero"/>
        <c:auto val="0"/>
        <c:lblOffset val="100"/>
        <c:tickLblSkip val="1"/>
        <c:noMultiLvlLbl val="0"/>
      </c:catAx>
      <c:valAx>
        <c:axId val="45100901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92429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3254926"/>
        <c:axId val="29294335"/>
      </c:lineChart>
      <c:catAx>
        <c:axId val="325492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94335"/>
        <c:crosses val="autoZero"/>
        <c:auto val="0"/>
        <c:lblOffset val="100"/>
        <c:tickLblSkip val="1"/>
        <c:noMultiLvlLbl val="0"/>
      </c:catAx>
      <c:valAx>
        <c:axId val="29294335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5492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2322424"/>
        <c:axId val="24030905"/>
      </c:lineChart>
      <c:catAx>
        <c:axId val="623224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30905"/>
        <c:crosses val="autoZero"/>
        <c:auto val="0"/>
        <c:lblOffset val="100"/>
        <c:tickLblSkip val="1"/>
        <c:noMultiLvlLbl val="0"/>
      </c:catAx>
      <c:valAx>
        <c:axId val="2403090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32242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вересень!$J$4:$J$15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вересень!$M$4:$M$25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вересень!$K$4:$K$25</c:f>
              <c:numCache/>
            </c:numRef>
          </c:val>
          <c:smooth val="1"/>
        </c:ser>
        <c:marker val="1"/>
        <c:axId val="14951554"/>
        <c:axId val="346259"/>
      </c:lineChart>
      <c:catAx>
        <c:axId val="149515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259"/>
        <c:crosses val="autoZero"/>
        <c:auto val="0"/>
        <c:lblOffset val="100"/>
        <c:tickLblSkip val="1"/>
        <c:noMultiLvlLbl val="0"/>
      </c:catAx>
      <c:valAx>
        <c:axId val="346259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95155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січень-вересень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17.09.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363 563,0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336 418,5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січень-вересень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-22 073,5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вересень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40 928,9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вересень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-27 144,5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2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3">
        <row r="140">
          <cell r="I140">
            <v>9020.59653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4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5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6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7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8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62</v>
      </c>
      <c r="O1" s="111"/>
      <c r="P1" s="111"/>
      <c r="Q1" s="111"/>
      <c r="R1" s="111"/>
      <c r="S1" s="112"/>
    </row>
    <row r="2" spans="1:19" ht="16.5" thickBot="1">
      <c r="A2" s="113" t="s">
        <v>63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64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41671</v>
      </c>
      <c r="O29" s="106">
        <f>'[1]січень '!$D$142</f>
        <v>111410.62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41671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D59" sqref="D59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8" t="s">
        <v>108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9"/>
      <c r="M27" s="139"/>
      <c r="N27" s="139"/>
    </row>
    <row r="28" spans="1:16" ht="78.75" customHeight="1">
      <c r="A28" s="134" t="s">
        <v>40</v>
      </c>
      <c r="B28" s="140" t="s">
        <v>51</v>
      </c>
      <c r="C28" s="141"/>
      <c r="D28" s="130" t="s">
        <v>28</v>
      </c>
      <c r="E28" s="130"/>
      <c r="F28" s="136" t="s">
        <v>29</v>
      </c>
      <c r="G28" s="137"/>
      <c r="H28" s="131" t="s">
        <v>39</v>
      </c>
      <c r="I28" s="136"/>
      <c r="J28" s="131" t="s">
        <v>50</v>
      </c>
      <c r="K28" s="132"/>
      <c r="L28" s="146" t="s">
        <v>45</v>
      </c>
      <c r="M28" s="147"/>
      <c r="N28" s="148"/>
      <c r="O28" s="142" t="s">
        <v>109</v>
      </c>
      <c r="P28" s="143"/>
    </row>
    <row r="29" spans="1:16" ht="45">
      <c r="A29" s="135"/>
      <c r="B29" s="72" t="s">
        <v>105</v>
      </c>
      <c r="C29" s="28" t="s">
        <v>26</v>
      </c>
      <c r="D29" s="72" t="str">
        <f>B29</f>
        <v>план на січень-вересень  2014р.</v>
      </c>
      <c r="E29" s="28" t="str">
        <f>C29</f>
        <v>факт</v>
      </c>
      <c r="F29" s="71" t="str">
        <f>B29</f>
        <v>план на січень-вересень  2014р.</v>
      </c>
      <c r="G29" s="95" t="str">
        <f>C29</f>
        <v>факт</v>
      </c>
      <c r="H29" s="72" t="str">
        <f>B29</f>
        <v>план на січень-вересень  2014р.</v>
      </c>
      <c r="I29" s="28" t="str">
        <f>C29</f>
        <v>факт</v>
      </c>
      <c r="J29" s="71" t="str">
        <f>B29</f>
        <v>план на січень-вересень  2014р.</v>
      </c>
      <c r="K29" s="95" t="str">
        <f>C29</f>
        <v>факт</v>
      </c>
      <c r="L29" s="67" t="str">
        <f>D29</f>
        <v>план на січень-вересень  2014р.</v>
      </c>
      <c r="M29" s="28" t="s">
        <v>26</v>
      </c>
      <c r="N29" s="68" t="s">
        <v>27</v>
      </c>
      <c r="O29" s="132"/>
      <c r="P29" s="136"/>
    </row>
    <row r="30" spans="1:16" ht="23.25" customHeight="1" thickBot="1">
      <c r="A30" s="66">
        <f>вересень!O38</f>
        <v>0</v>
      </c>
      <c r="B30" s="73">
        <v>187.5</v>
      </c>
      <c r="C30" s="73">
        <v>294.56</v>
      </c>
      <c r="D30" s="74">
        <v>12928.3</v>
      </c>
      <c r="E30" s="74">
        <v>2311.79</v>
      </c>
      <c r="F30" s="75">
        <v>1723</v>
      </c>
      <c r="G30" s="76">
        <v>1754.73</v>
      </c>
      <c r="H30" s="76">
        <v>52512.6</v>
      </c>
      <c r="I30" s="76">
        <v>57969.26</v>
      </c>
      <c r="J30" s="76">
        <v>1431.22</v>
      </c>
      <c r="K30" s="96">
        <v>941.06</v>
      </c>
      <c r="L30" s="97">
        <v>68782.62</v>
      </c>
      <c r="M30" s="77">
        <v>63271.4</v>
      </c>
      <c r="N30" s="78">
        <v>-5511.219999999994</v>
      </c>
      <c r="O30" s="144">
        <v>121618.25173999999</v>
      </c>
      <c r="P30" s="145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0" t="s">
        <v>47</v>
      </c>
      <c r="P31" s="130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112597.65521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9020.59653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287459.5</v>
      </c>
      <c r="C47" s="40">
        <v>266840.69</v>
      </c>
      <c r="F47" s="1" t="s">
        <v>25</v>
      </c>
      <c r="G47" s="8"/>
      <c r="H47" s="13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57702.1</v>
      </c>
      <c r="C48" s="18">
        <v>55613.08</v>
      </c>
      <c r="G48" s="8"/>
      <c r="H48" s="13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1056.6</v>
      </c>
      <c r="C49" s="17">
        <v>-415.95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794.5</v>
      </c>
      <c r="C50" s="6">
        <v>733.44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5113.5</v>
      </c>
      <c r="C51" s="17">
        <v>4789.15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5256.5</v>
      </c>
      <c r="C52" s="17">
        <v>5365.42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2400</v>
      </c>
      <c r="C53" s="17">
        <v>2097.7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3780.2999999999447</v>
      </c>
      <c r="C54" s="17">
        <v>1394.9999999999663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363563</v>
      </c>
      <c r="C55" s="12">
        <v>336418.53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98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110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99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0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0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0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0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0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0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0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1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67</v>
      </c>
      <c r="O1" s="111"/>
      <c r="P1" s="111"/>
      <c r="Q1" s="111"/>
      <c r="R1" s="111"/>
      <c r="S1" s="112"/>
    </row>
    <row r="2" spans="1:19" ht="16.5" thickBot="1">
      <c r="A2" s="113" t="s">
        <v>70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41699</v>
      </c>
      <c r="O29" s="106">
        <f>'[1]лютий'!$D$142</f>
        <v>121970.53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41699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74</v>
      </c>
      <c r="O1" s="111"/>
      <c r="P1" s="111"/>
      <c r="Q1" s="111"/>
      <c r="R1" s="111"/>
      <c r="S1" s="112"/>
    </row>
    <row r="2" spans="1:19" ht="16.5" thickBot="1">
      <c r="A2" s="113" t="s">
        <v>75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41730</v>
      </c>
      <c r="O29" s="106">
        <f>'[1]березень'!$D$142</f>
        <v>114985.02570999999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41730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79</v>
      </c>
      <c r="O1" s="111"/>
      <c r="P1" s="111"/>
      <c r="Q1" s="111"/>
      <c r="R1" s="111"/>
      <c r="S1" s="112"/>
    </row>
    <row r="2" spans="1:19" ht="16.5" thickBot="1">
      <c r="A2" s="113" t="s">
        <v>80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1" t="s">
        <v>41</v>
      </c>
      <c r="O28" s="121"/>
      <c r="P28" s="121"/>
      <c r="Q28" s="12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2" t="s">
        <v>34</v>
      </c>
      <c r="O29" s="122"/>
      <c r="P29" s="122"/>
      <c r="Q29" s="122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9">
        <v>41760</v>
      </c>
      <c r="O30" s="106">
        <f>'[1]квітень'!$D$142</f>
        <v>123251.48</v>
      </c>
      <c r="P30" s="106"/>
      <c r="Q30" s="10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0"/>
      <c r="O31" s="106"/>
      <c r="P31" s="106"/>
      <c r="Q31" s="10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3" t="s">
        <v>56</v>
      </c>
      <c r="P33" s="124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5" t="s">
        <v>57</v>
      </c>
      <c r="P34" s="125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6" t="s">
        <v>60</v>
      </c>
      <c r="P35" s="127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1" t="s">
        <v>35</v>
      </c>
      <c r="O38" s="121"/>
      <c r="P38" s="121"/>
      <c r="Q38" s="121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 t="s">
        <v>36</v>
      </c>
      <c r="O39" s="129"/>
      <c r="P39" s="129"/>
      <c r="Q39" s="129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9">
        <v>41760</v>
      </c>
      <c r="O40" s="128">
        <v>0</v>
      </c>
      <c r="P40" s="128"/>
      <c r="Q40" s="12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0"/>
      <c r="O41" s="128"/>
      <c r="P41" s="128"/>
      <c r="Q41" s="12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84</v>
      </c>
      <c r="O1" s="111"/>
      <c r="P1" s="111"/>
      <c r="Q1" s="111"/>
      <c r="R1" s="111"/>
      <c r="S1" s="112"/>
    </row>
    <row r="2" spans="1:19" ht="16.5" thickBot="1">
      <c r="A2" s="113" t="s">
        <v>85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41791</v>
      </c>
      <c r="O28" s="106">
        <f>'[1]травень'!$D$142</f>
        <v>118982.48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41791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89</v>
      </c>
      <c r="O1" s="111"/>
      <c r="P1" s="111"/>
      <c r="Q1" s="111"/>
      <c r="R1" s="111"/>
      <c r="S1" s="112"/>
    </row>
    <row r="2" spans="1:19" ht="16.5" thickBot="1">
      <c r="A2" s="113" t="s">
        <v>90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41821</v>
      </c>
      <c r="O28" s="106">
        <f>'[1]червень'!$D$143</f>
        <v>117976.29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'[1]червень'!$I$140</f>
        <v>9020.59653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41821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92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94</v>
      </c>
      <c r="O1" s="111"/>
      <c r="P1" s="111"/>
      <c r="Q1" s="111"/>
      <c r="R1" s="111"/>
      <c r="S1" s="112"/>
    </row>
    <row r="2" spans="1:19" ht="16.5" thickBot="1">
      <c r="A2" s="113" t="s">
        <v>95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1" t="s">
        <v>41</v>
      </c>
      <c r="O30" s="121"/>
      <c r="P30" s="121"/>
      <c r="Q30" s="12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2" t="s">
        <v>34</v>
      </c>
      <c r="O31" s="122"/>
      <c r="P31" s="122"/>
      <c r="Q31" s="12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9">
        <v>41852</v>
      </c>
      <c r="O32" s="106">
        <f>'[1]липень'!$D$143</f>
        <v>120856.76109</v>
      </c>
      <c r="P32" s="106"/>
      <c r="Q32" s="106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0"/>
      <c r="O33" s="106"/>
      <c r="P33" s="106"/>
      <c r="Q33" s="106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3" t="s">
        <v>56</v>
      </c>
      <c r="P35" s="124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5" t="s">
        <v>57</v>
      </c>
      <c r="P36" s="125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6" t="s">
        <v>60</v>
      </c>
      <c r="P37" s="127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1" t="s">
        <v>35</v>
      </c>
      <c r="O40" s="121"/>
      <c r="P40" s="121"/>
      <c r="Q40" s="12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9" t="s">
        <v>36</v>
      </c>
      <c r="O41" s="129"/>
      <c r="P41" s="129"/>
      <c r="Q41" s="129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9">
        <v>41852</v>
      </c>
      <c r="O42" s="128">
        <v>0</v>
      </c>
      <c r="P42" s="128"/>
      <c r="Q42" s="128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0"/>
      <c r="O43" s="128"/>
      <c r="P43" s="128"/>
      <c r="Q43" s="128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97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99</v>
      </c>
      <c r="O1" s="111"/>
      <c r="P1" s="111"/>
      <c r="Q1" s="111"/>
      <c r="R1" s="111"/>
      <c r="S1" s="112"/>
    </row>
    <row r="2" spans="1:19" ht="16.5" thickBot="1">
      <c r="A2" s="113" t="s">
        <v>100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101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41883</v>
      </c>
      <c r="O29" s="106">
        <f>'[1]серпень'!$D$143</f>
        <v>127799.14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41883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48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36" sqref="N36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103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104</v>
      </c>
      <c r="O1" s="111"/>
      <c r="P1" s="111"/>
      <c r="Q1" s="111"/>
      <c r="R1" s="111"/>
      <c r="S1" s="112"/>
    </row>
    <row r="2" spans="1:19" ht="16.5" thickBot="1">
      <c r="A2" s="113" t="s">
        <v>106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107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AVERAGE(J4:J15)</f>
        <v>1571.2866666666666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1571.3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1571.3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1571.3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1571.3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1571.3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1571.3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1571.3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1571.3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1571.3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1571.3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1571.3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1700</v>
      </c>
      <c r="L16" s="4">
        <f>J15/K16</f>
        <v>1.3227058823529412</v>
      </c>
      <c r="M16" s="2">
        <v>1571.3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41900</v>
      </c>
      <c r="B17" s="42"/>
      <c r="C17" s="80"/>
      <c r="D17" s="3"/>
      <c r="E17" s="3"/>
      <c r="F17" s="3"/>
      <c r="G17" s="3"/>
      <c r="H17" s="3"/>
      <c r="I17" s="82">
        <f>J17-B17-C17-D17-E17-F17-G17-H17</f>
        <v>0</v>
      </c>
      <c r="J17" s="42"/>
      <c r="K17" s="56">
        <v>1450</v>
      </c>
      <c r="L17" s="4">
        <f t="shared" si="1"/>
        <v>0</v>
      </c>
      <c r="M17" s="2">
        <v>1571.3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41901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2600</v>
      </c>
      <c r="L18" s="4">
        <f t="shared" si="1"/>
        <v>0</v>
      </c>
      <c r="M18" s="2">
        <v>1571.3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41904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3300</v>
      </c>
      <c r="L19" s="4">
        <f t="shared" si="1"/>
        <v>0</v>
      </c>
      <c r="M19" s="2">
        <v>1571.3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41905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1200</v>
      </c>
      <c r="L20" s="4">
        <f t="shared" si="1"/>
        <v>0</v>
      </c>
      <c r="M20" s="2">
        <v>1571.3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41906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1300</v>
      </c>
      <c r="L21" s="4">
        <f t="shared" si="1"/>
        <v>0</v>
      </c>
      <c r="M21" s="2">
        <v>1571.3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41907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1100</v>
      </c>
      <c r="L22" s="4">
        <f t="shared" si="1"/>
        <v>0</v>
      </c>
      <c r="M22" s="2">
        <v>1571.3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41908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1200</v>
      </c>
      <c r="L23" s="4">
        <f t="shared" si="1"/>
        <v>0</v>
      </c>
      <c r="M23" s="2">
        <v>1571.3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41911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2800</v>
      </c>
      <c r="L24" s="4">
        <f t="shared" si="1"/>
        <v>0</v>
      </c>
      <c r="M24" s="2">
        <v>1571.3</v>
      </c>
      <c r="N24" s="47"/>
      <c r="O24" s="53"/>
      <c r="P24" s="54"/>
      <c r="Q24" s="49"/>
      <c r="R24" s="46"/>
      <c r="S24" s="35">
        <f t="shared" si="2"/>
        <v>0</v>
      </c>
    </row>
    <row r="25" spans="1:19" ht="13.5" thickBot="1">
      <c r="A25" s="13">
        <v>41912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4258.9</v>
      </c>
      <c r="L25" s="4">
        <f t="shared" si="1"/>
        <v>0</v>
      </c>
      <c r="M25" s="2">
        <v>1571.3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39" t="s">
        <v>33</v>
      </c>
      <c r="B26" s="43">
        <f aca="true" t="shared" si="3" ref="B26:K26">SUM(B4:B25)</f>
        <v>16562.329999999998</v>
      </c>
      <c r="C26" s="43">
        <f t="shared" si="3"/>
        <v>1320.26</v>
      </c>
      <c r="D26" s="43">
        <f t="shared" si="3"/>
        <v>-488.7</v>
      </c>
      <c r="E26" s="14">
        <f t="shared" si="3"/>
        <v>47.8</v>
      </c>
      <c r="F26" s="14">
        <f t="shared" si="3"/>
        <v>501.89</v>
      </c>
      <c r="G26" s="14">
        <f t="shared" si="3"/>
        <v>629.7</v>
      </c>
      <c r="H26" s="14">
        <f t="shared" si="3"/>
        <v>166.50000000000003</v>
      </c>
      <c r="I26" s="43">
        <f t="shared" si="3"/>
        <v>115.65999999999907</v>
      </c>
      <c r="J26" s="43">
        <f t="shared" si="3"/>
        <v>18855.44</v>
      </c>
      <c r="K26" s="43">
        <f t="shared" si="3"/>
        <v>39078.9</v>
      </c>
      <c r="L26" s="15">
        <f t="shared" si="1"/>
        <v>0.4824966925885836</v>
      </c>
      <c r="M26" s="2"/>
      <c r="N26" s="93">
        <f>SUM(N4:N25)</f>
        <v>20</v>
      </c>
      <c r="O26" s="93">
        <f>SUM(O4:O25)</f>
        <v>0</v>
      </c>
      <c r="P26" s="93">
        <f>SUM(P4:P25)</f>
        <v>1854.6399999999999</v>
      </c>
      <c r="Q26" s="93">
        <f>SUM(Q4:Q25)</f>
        <v>76.43999999999998</v>
      </c>
      <c r="R26" s="93">
        <f>SUM(R4:R25)</f>
        <v>5.800000000000001</v>
      </c>
      <c r="S26" s="93">
        <f>N26+O26+Q26+P26+R26</f>
        <v>1956.8799999999999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1" t="s">
        <v>41</v>
      </c>
      <c r="O29" s="121"/>
      <c r="P29" s="121"/>
      <c r="Q29" s="121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2" t="s">
        <v>34</v>
      </c>
      <c r="O30" s="122"/>
      <c r="P30" s="122"/>
      <c r="Q30" s="122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9">
        <v>41899</v>
      </c>
      <c r="O31" s="106">
        <v>121618.25173999999</v>
      </c>
      <c r="P31" s="106"/>
      <c r="Q31" s="106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0"/>
      <c r="O32" s="106"/>
      <c r="P32" s="106"/>
      <c r="Q32" s="106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v>112597.65521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3" t="s">
        <v>56</v>
      </c>
      <c r="P34" s="124"/>
      <c r="Q34" s="61"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5" t="s">
        <v>57</v>
      </c>
      <c r="P35" s="125"/>
      <c r="Q35" s="83">
        <v>9020.59653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6" t="s">
        <v>60</v>
      </c>
      <c r="P36" s="127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1" t="s">
        <v>35</v>
      </c>
      <c r="O39" s="121"/>
      <c r="P39" s="121"/>
      <c r="Q39" s="121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 t="s">
        <v>36</v>
      </c>
      <c r="O40" s="129"/>
      <c r="P40" s="129"/>
      <c r="Q40" s="129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9">
        <v>41899</v>
      </c>
      <c r="O41" s="128">
        <v>0</v>
      </c>
      <c r="P41" s="128"/>
      <c r="Q41" s="128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0"/>
      <c r="O42" s="128"/>
      <c r="P42" s="128"/>
      <c r="Q42" s="128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A1:L1"/>
    <mergeCell ref="N1:S1"/>
    <mergeCell ref="A2:L2"/>
    <mergeCell ref="N2:S2"/>
    <mergeCell ref="N29:Q29"/>
    <mergeCell ref="N30:Q30"/>
    <mergeCell ref="N31:N32"/>
    <mergeCell ref="O31:Q32"/>
    <mergeCell ref="N40:Q40"/>
    <mergeCell ref="N41:N42"/>
    <mergeCell ref="O41:Q42"/>
    <mergeCell ref="O34:P34"/>
    <mergeCell ref="O35:P35"/>
    <mergeCell ref="O36:P36"/>
    <mergeCell ref="N39:Q3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2014-09-17T11:46:38Z</dcterms:modified>
  <cp:category/>
  <cp:version/>
  <cp:contentType/>
  <cp:contentStatus/>
</cp:coreProperties>
</file>